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Jegyzo\Documents\HIVATAL-TK\TESTÜLETI ANYAGOK\Testületi 2020-01-30\"/>
    </mc:Choice>
  </mc:AlternateContent>
  <bookViews>
    <workbookView xWindow="0" yWindow="0" windowWidth="22968" windowHeight="9972"/>
  </bookViews>
  <sheets>
    <sheet name="Munka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7" i="1" l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6" i="1"/>
  <c r="R22" i="1"/>
  <c r="R21" i="1"/>
  <c r="R18" i="1"/>
  <c r="R14" i="1"/>
  <c r="R13" i="1"/>
  <c r="R11" i="1"/>
  <c r="R10" i="1"/>
  <c r="R8" i="1"/>
  <c r="R7" i="1"/>
  <c r="R6" i="1"/>
  <c r="Q23" i="1"/>
  <c r="R23" i="1" s="1"/>
  <c r="Q22" i="1"/>
  <c r="Q20" i="1"/>
  <c r="R20" i="1" s="1"/>
  <c r="Q19" i="1"/>
  <c r="R19" i="1" s="1"/>
  <c r="Q17" i="1"/>
  <c r="R17" i="1" s="1"/>
  <c r="Q16" i="1"/>
  <c r="R16" i="1" s="1"/>
  <c r="Q15" i="1"/>
  <c r="R15" i="1" s="1"/>
  <c r="Q12" i="1"/>
  <c r="R12" i="1" s="1"/>
  <c r="Q9" i="1"/>
  <c r="R9" i="1" s="1"/>
  <c r="Q6" i="1"/>
  <c r="C6" i="1" s="1"/>
  <c r="R24" i="1" l="1"/>
  <c r="C18" i="1"/>
  <c r="C21" i="1"/>
  <c r="C14" i="1"/>
  <c r="I11" i="1"/>
  <c r="I10" i="1"/>
  <c r="I23" i="1"/>
  <c r="I9" i="1"/>
  <c r="C16" i="1"/>
  <c r="C13" i="1"/>
  <c r="C19" i="1"/>
  <c r="C11" i="1"/>
  <c r="C17" i="1"/>
  <c r="C12" i="1"/>
  <c r="C22" i="1"/>
  <c r="C20" i="1"/>
  <c r="C15" i="1"/>
  <c r="C7" i="1"/>
  <c r="C8" i="1"/>
  <c r="C10" i="1"/>
  <c r="C23" i="1"/>
  <c r="C9" i="1"/>
  <c r="N24" i="1" l="1"/>
  <c r="Q24" i="1"/>
  <c r="R26" i="1" s="1"/>
  <c r="P24" i="1"/>
  <c r="O24" i="1"/>
  <c r="M24" i="1"/>
  <c r="L24" i="1"/>
  <c r="K24" i="1"/>
  <c r="J24" i="1"/>
  <c r="I24" i="1"/>
  <c r="O26" i="1" l="1"/>
</calcChain>
</file>

<file path=xl/sharedStrings.xml><?xml version="1.0" encoding="utf-8"?>
<sst xmlns="http://schemas.openxmlformats.org/spreadsheetml/2006/main" count="120" uniqueCount="66">
  <si>
    <t>neve</t>
  </si>
  <si>
    <t>beadás éve</t>
  </si>
  <si>
    <t>összege</t>
  </si>
  <si>
    <t>elbírálás éve</t>
  </si>
  <si>
    <t>megpályázva</t>
  </si>
  <si>
    <t>elbírálatlan</t>
  </si>
  <si>
    <t>elnyert</t>
  </si>
  <si>
    <t>megkezdése</t>
  </si>
  <si>
    <t>lezárása</t>
  </si>
  <si>
    <t>támogatással érintett projekt</t>
  </si>
  <si>
    <t>önerő</t>
  </si>
  <si>
    <t>ténylegesen szükséges</t>
  </si>
  <si>
    <t>pótforrás-igény</t>
  </si>
  <si>
    <t>támogatási pályázat</t>
  </si>
  <si>
    <t>alapadatai</t>
  </si>
  <si>
    <t>hiánypótlás alatt</t>
  </si>
  <si>
    <t>sorszám</t>
  </si>
  <si>
    <t>ÖSSZESEN</t>
  </si>
  <si>
    <t>KEHOP-1.2.1-08-2018-00199 Helyi klímastratégiák kidolgozása, valamint klímatudatosságot erősítő szemléletformálás</t>
  </si>
  <si>
    <t>VP6-19.2.1.-41-7-17 Települések arculatának fejlesztése, élhetővé tétele, bel- és külterületének gazdasági és infrastrukturális fejlesztése</t>
  </si>
  <si>
    <t>VP6-19.2.1.-41-2-17 A HAJT-A Csapat Akciócsoport területén megvalósított Turisztikai attrakciók, fejlesztések támogatása</t>
  </si>
  <si>
    <t xml:space="preserve"> neve</t>
  </si>
  <si>
    <t>Helyi klímastratégia kidolgozása Sülysápon</t>
  </si>
  <si>
    <t>Játszótérfejlesztés Sülysápon</t>
  </si>
  <si>
    <t xml:space="preserve">Tájház épületének külső felújítása Sülysápon </t>
  </si>
  <si>
    <t xml:space="preserve">VEKOP-1.2.2-15 Üzleti infrastruktúra fejlesztése Pest megyében </t>
  </si>
  <si>
    <t>Iparterület kialakítása Sülysápon</t>
  </si>
  <si>
    <t>2019. évi önkormányzati feladatellátást szolgáló fejlesztések támogatása</t>
  </si>
  <si>
    <t>Járdaépítés Dózsa György utcában</t>
  </si>
  <si>
    <t>2019. évi közművelődési érdekeltségnövelő támogatás</t>
  </si>
  <si>
    <t>Wass Albert Művelődési Központ és Könyvtár felújítása</t>
  </si>
  <si>
    <t>Vis maior pályázat</t>
  </si>
  <si>
    <t>2019. évi Kubinyi Ágoston Program muzeális intézmények szakmai támogatására</t>
  </si>
  <si>
    <t>Kapás József Helytörténeti Gyűjtemény vizesblokkjának felújítása</t>
  </si>
  <si>
    <t>PM_ONKORMUT_2018 Önkormányzati tulajdonú belterületi utak szilárd burkolattal történő kiépítésének, felújításának és korszerűsítésének támogatása gazdaságfejlesztési céllal Pest megye területén</t>
  </si>
  <si>
    <t>Dózsa György utca részleges felújítása</t>
  </si>
  <si>
    <t>PM_EUALAPELLATAS_2017 Önkormányzati tulajdonú egészségügyi alapellátást nyújtó intézmények fejlesztésének támogatása Pest megyében</t>
  </si>
  <si>
    <t>Egészségközpont létrehozása Sülysápon</t>
  </si>
  <si>
    <t>Illegális hulladéklerakók felszámolása</t>
  </si>
  <si>
    <t>Illegális hulladéklerakó felszámolása Sülysápon</t>
  </si>
  <si>
    <t>Zártkerti besorolású földrészletek mezőgazdasági hasznosítását segítő, infrastrukturális hátterét biztosító fejlesztések támogatására</t>
  </si>
  <si>
    <t>Zártkertek fejlesztése Sülysápon</t>
  </si>
  <si>
    <t>Dankó utca helyreállítása</t>
  </si>
  <si>
    <t>VP6-7.2.1-7.4.1.2-16 Külterületi helyi közutak fejlesztése, önkormányzati utak kezeléséhez, állapotjavításához, karbantartááshoz szükséges erő- és munkagépek beszerzése</t>
  </si>
  <si>
    <t>Külterületi utak fejlesztése Sülysápon</t>
  </si>
  <si>
    <t xml:space="preserve">VP6-7.2.1-7.4.1.3-17 A vidéki térségek kismértékű infrastruktúrájának és alapvető szolgáltatásainak fejlesztésére </t>
  </si>
  <si>
    <t>Piacfejlesztés Sülysápon</t>
  </si>
  <si>
    <t>Templom utcai partszakadás helyreállítása</t>
  </si>
  <si>
    <t>nem elbírált</t>
  </si>
  <si>
    <t>nem megkezdett</t>
  </si>
  <si>
    <t>2020-05-53</t>
  </si>
  <si>
    <t>2018. évi  Kubinyi Ágoston Program muzeális intézmények szakmai támogatására</t>
  </si>
  <si>
    <t>Kapás József Helytörténeti Gyűjtemény felújítása - festés</t>
  </si>
  <si>
    <t>2018. évi közművelődési érdekeltségnövelő támogatás</t>
  </si>
  <si>
    <t>VP6-19.2.1.-41-5-17 A HAJT-A Csapat Akciócsoport területén megvalósíott kulturális és egészségmegőrző rendezvények támogatása</t>
  </si>
  <si>
    <t xml:space="preserve">Sülysápi Őszbeforduló - Sülysápi Városnap és I. Sülysápi Mackó Fesztivál </t>
  </si>
  <si>
    <t>Megjegyzés</t>
  </si>
  <si>
    <t>NR</t>
  </si>
  <si>
    <t>2018. évben beérkezett</t>
  </si>
  <si>
    <t>2019. évben beérkezett</t>
  </si>
  <si>
    <t>2020. évben várható</t>
  </si>
  <si>
    <t>benyújtáskor tervezett</t>
  </si>
  <si>
    <t>Folyamatban</t>
  </si>
  <si>
    <t>Lezárt</t>
  </si>
  <si>
    <t>Nem megkezdett</t>
  </si>
  <si>
    <t>AKTUÁLIS PÁLYÁZATI PROJEKTEK ÁLLÁSA - 2020. JANUÁR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</si>
</sst>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\-mm\-dd;@"/>
    <numFmt numFmtId="165" formatCode="#,##0\ &quot;Ft&quot;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charset val="238"/>
    </font>
    <font>
      <b/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3" fillId="0" borderId="0" xfId="0" applyFont="1"/>
    <xf numFmtId="165" fontId="0" fillId="0" borderId="0" xfId="0" applyNumberFormat="1" applyFont="1"/>
    <xf numFmtId="0" fontId="0" fillId="0" borderId="0" xfId="0" applyFont="1"/>
    <xf numFmtId="164" fontId="0" fillId="0" borderId="0" xfId="0" applyNumberFormat="1" applyFont="1" applyAlignment="1">
      <alignment horizontal="center"/>
    </xf>
    <xf numFmtId="165" fontId="0" fillId="0" borderId="0" xfId="0" applyNumberFormat="1"/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165" fontId="0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/>
    </xf>
    <xf numFmtId="0" fontId="5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165" fontId="5" fillId="0" borderId="1" xfId="0" applyNumberFormat="1" applyFont="1" applyBorder="1" applyAlignment="1">
      <alignment vertical="center"/>
    </xf>
    <xf numFmtId="16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165" fontId="7" fillId="0" borderId="1" xfId="0" applyNumberFormat="1" applyFont="1" applyBorder="1" applyAlignment="1">
      <alignment vertical="center"/>
    </xf>
    <xf numFmtId="0" fontId="0" fillId="0" borderId="1" xfId="0" applyBorder="1" applyAlignment="1">
      <alignment vertical="center" wrapText="1"/>
    </xf>
    <xf numFmtId="165" fontId="0" fillId="0" borderId="0" xfId="0" applyNumberFormat="1" applyAlignment="1">
      <alignment vertical="center"/>
    </xf>
    <xf numFmtId="0" fontId="4" fillId="0" borderId="0" xfId="0" applyFont="1" applyAlignment="1">
      <alignment vertical="center"/>
    </xf>
    <xf numFmtId="164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165" fontId="0" fillId="0" borderId="1" xfId="0" applyNumberFormat="1" applyFont="1" applyBorder="1" applyAlignment="1">
      <alignment vertical="center"/>
    </xf>
    <xf numFmtId="164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65" fontId="1" fillId="0" borderId="1" xfId="0" applyNumberFormat="1" applyFont="1" applyBorder="1" applyAlignment="1">
      <alignment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27"/>
  <sheetViews>
    <sheetView tabSelected="1" topLeftCell="E13" zoomScale="85" zoomScaleNormal="85" workbookViewId="0">
      <selection activeCell="O28" sqref="O28"/>
    </sheetView>
  </sheetViews>
  <sheetFormatPr defaultRowHeight="14.4" x14ac:dyDescent="0.3"/>
  <cols>
    <col min="2" max="2" width="66.44140625" style="5" customWidth="1"/>
    <col min="3" max="3" width="14.5546875" style="4" customWidth="1"/>
    <col min="4" max="5" width="12.6640625" style="5" customWidth="1"/>
    <col min="6" max="6" width="24.6640625" style="5" customWidth="1"/>
    <col min="7" max="8" width="10.6640625" style="5" customWidth="1"/>
    <col min="9" max="9" width="15.6640625" customWidth="1"/>
    <col min="10" max="11" width="12.6640625" customWidth="1"/>
    <col min="12" max="12" width="15" customWidth="1"/>
    <col min="13" max="13" width="15.44140625" customWidth="1"/>
    <col min="14" max="14" width="14.77734375" customWidth="1"/>
    <col min="15" max="15" width="15.109375" customWidth="1"/>
    <col min="16" max="16" width="12.6640625" customWidth="1"/>
    <col min="17" max="17" width="14.44140625" customWidth="1"/>
    <col min="18" max="18" width="14.6640625" customWidth="1"/>
    <col min="19" max="19" width="16.33203125" style="1" customWidth="1"/>
    <col min="20" max="23" width="12.6640625" customWidth="1"/>
  </cols>
  <sheetData>
    <row r="1" spans="1:45" ht="15.6" x14ac:dyDescent="0.3">
      <c r="A1" s="3" t="s">
        <v>65</v>
      </c>
    </row>
    <row r="3" spans="1:45" s="16" customFormat="1" x14ac:dyDescent="0.3">
      <c r="A3" s="8" t="s">
        <v>16</v>
      </c>
      <c r="B3" s="8" t="s">
        <v>9</v>
      </c>
      <c r="C3" s="8"/>
      <c r="D3" s="8"/>
      <c r="E3" s="8"/>
      <c r="F3" s="8" t="s">
        <v>13</v>
      </c>
      <c r="G3" s="8"/>
      <c r="H3" s="8"/>
      <c r="I3" s="8"/>
      <c r="J3" s="8"/>
      <c r="K3" s="8"/>
      <c r="L3" s="8"/>
      <c r="M3" s="8"/>
      <c r="N3" s="8"/>
      <c r="O3" s="8"/>
      <c r="P3" s="8" t="s">
        <v>10</v>
      </c>
      <c r="Q3" s="8"/>
      <c r="R3" s="8"/>
      <c r="S3" s="9" t="s">
        <v>56</v>
      </c>
    </row>
    <row r="4" spans="1:45" s="16" customFormat="1" x14ac:dyDescent="0.3">
      <c r="A4" s="8"/>
      <c r="B4" s="8"/>
      <c r="C4" s="8"/>
      <c r="D4" s="8"/>
      <c r="E4" s="8"/>
      <c r="F4" s="8" t="s">
        <v>14</v>
      </c>
      <c r="G4" s="8"/>
      <c r="H4" s="8"/>
      <c r="I4" s="8" t="s">
        <v>2</v>
      </c>
      <c r="J4" s="8"/>
      <c r="K4" s="8"/>
      <c r="L4" s="8"/>
      <c r="M4" s="8"/>
      <c r="N4" s="8"/>
      <c r="O4" s="8"/>
      <c r="P4" s="8"/>
      <c r="Q4" s="8"/>
      <c r="R4" s="8"/>
      <c r="S4" s="9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17"/>
      <c r="AM4" s="17"/>
      <c r="AN4" s="17"/>
      <c r="AO4" s="17"/>
      <c r="AP4" s="17"/>
      <c r="AQ4" s="17"/>
      <c r="AR4" s="17"/>
      <c r="AS4" s="17"/>
    </row>
    <row r="5" spans="1:45" s="16" customFormat="1" ht="28.8" x14ac:dyDescent="0.3">
      <c r="A5" s="8"/>
      <c r="B5" s="10" t="s">
        <v>0</v>
      </c>
      <c r="C5" s="11" t="s">
        <v>2</v>
      </c>
      <c r="D5" s="10" t="s">
        <v>7</v>
      </c>
      <c r="E5" s="10" t="s">
        <v>8</v>
      </c>
      <c r="F5" s="10" t="s">
        <v>21</v>
      </c>
      <c r="G5" s="10" t="s">
        <v>1</v>
      </c>
      <c r="H5" s="10" t="s">
        <v>3</v>
      </c>
      <c r="I5" s="12" t="s">
        <v>4</v>
      </c>
      <c r="J5" s="12" t="s">
        <v>15</v>
      </c>
      <c r="K5" s="12" t="s">
        <v>5</v>
      </c>
      <c r="L5" s="13" t="s">
        <v>6</v>
      </c>
      <c r="M5" s="12" t="s">
        <v>58</v>
      </c>
      <c r="N5" s="12" t="s">
        <v>59</v>
      </c>
      <c r="O5" s="13" t="s">
        <v>60</v>
      </c>
      <c r="P5" s="12" t="s">
        <v>61</v>
      </c>
      <c r="Q5" s="12" t="s">
        <v>11</v>
      </c>
      <c r="R5" s="12" t="s">
        <v>12</v>
      </c>
      <c r="S5" s="9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17"/>
      <c r="AM5" s="17"/>
      <c r="AN5" s="17"/>
      <c r="AO5" s="17"/>
      <c r="AP5" s="17"/>
      <c r="AQ5" s="17"/>
      <c r="AR5" s="17"/>
      <c r="AS5" s="17"/>
    </row>
    <row r="6" spans="1:45" s="16" customFormat="1" x14ac:dyDescent="0.3">
      <c r="A6" s="15">
        <v>1</v>
      </c>
      <c r="B6" s="14" t="s">
        <v>31</v>
      </c>
      <c r="C6" s="18">
        <f>L6+Q6</f>
        <v>14689000</v>
      </c>
      <c r="D6" s="19">
        <v>43756</v>
      </c>
      <c r="E6" s="19">
        <v>44037</v>
      </c>
      <c r="F6" s="20" t="s">
        <v>42</v>
      </c>
      <c r="G6" s="15">
        <v>2018</v>
      </c>
      <c r="H6" s="15">
        <v>2019</v>
      </c>
      <c r="I6" s="18">
        <v>22500000</v>
      </c>
      <c r="J6" s="18" t="s">
        <v>57</v>
      </c>
      <c r="K6" s="18" t="s">
        <v>57</v>
      </c>
      <c r="L6" s="21">
        <v>12189000</v>
      </c>
      <c r="M6" s="18">
        <v>0</v>
      </c>
      <c r="N6" s="18">
        <v>0</v>
      </c>
      <c r="O6" s="21">
        <f>L6-M6-N6</f>
        <v>12189000</v>
      </c>
      <c r="P6" s="18">
        <v>2500000</v>
      </c>
      <c r="Q6" s="18">
        <f>P6</f>
        <v>2500000</v>
      </c>
      <c r="R6" s="18">
        <f>Q6-P6</f>
        <v>0</v>
      </c>
      <c r="S6" s="22" t="s">
        <v>62</v>
      </c>
      <c r="V6" s="23"/>
    </row>
    <row r="7" spans="1:45" s="24" customFormat="1" ht="43.2" x14ac:dyDescent="0.3">
      <c r="A7" s="15">
        <v>2</v>
      </c>
      <c r="B7" s="14" t="s">
        <v>34</v>
      </c>
      <c r="C7" s="18">
        <f t="shared" ref="C7:C23" si="0">L7+Q7</f>
        <v>127012205</v>
      </c>
      <c r="D7" s="19">
        <v>43600</v>
      </c>
      <c r="E7" s="19">
        <v>43754</v>
      </c>
      <c r="F7" s="20" t="s">
        <v>35</v>
      </c>
      <c r="G7" s="15">
        <v>2018</v>
      </c>
      <c r="H7" s="15">
        <v>2019</v>
      </c>
      <c r="I7" s="18">
        <v>75816109</v>
      </c>
      <c r="J7" s="18" t="s">
        <v>57</v>
      </c>
      <c r="K7" s="18" t="s">
        <v>57</v>
      </c>
      <c r="L7" s="21">
        <v>67285484</v>
      </c>
      <c r="M7" s="18">
        <v>0</v>
      </c>
      <c r="N7" s="18">
        <v>67285484</v>
      </c>
      <c r="O7" s="21">
        <f t="shared" ref="O7:O23" si="1">L7-M7-N7</f>
        <v>0</v>
      </c>
      <c r="P7" s="18">
        <v>12302464</v>
      </c>
      <c r="Q7" s="18">
        <v>59726721</v>
      </c>
      <c r="R7" s="18">
        <f>Q7-P7</f>
        <v>47424257</v>
      </c>
      <c r="S7" s="22" t="s">
        <v>63</v>
      </c>
      <c r="V7" s="23"/>
    </row>
    <row r="8" spans="1:45" s="16" customFormat="1" ht="28.8" x14ac:dyDescent="0.3">
      <c r="A8" s="15">
        <v>3</v>
      </c>
      <c r="B8" s="14" t="s">
        <v>36</v>
      </c>
      <c r="C8" s="18">
        <f t="shared" si="0"/>
        <v>291873076</v>
      </c>
      <c r="D8" s="19">
        <v>43398</v>
      </c>
      <c r="E8" s="19">
        <v>43955</v>
      </c>
      <c r="F8" s="20" t="s">
        <v>37</v>
      </c>
      <c r="G8" s="15">
        <v>2017</v>
      </c>
      <c r="H8" s="15">
        <v>2018</v>
      </c>
      <c r="I8" s="18">
        <v>200000000</v>
      </c>
      <c r="J8" s="18"/>
      <c r="K8" s="18"/>
      <c r="L8" s="21">
        <v>200000000</v>
      </c>
      <c r="M8" s="18">
        <v>150000000</v>
      </c>
      <c r="N8" s="18">
        <v>50000000</v>
      </c>
      <c r="O8" s="21">
        <f t="shared" si="1"/>
        <v>0</v>
      </c>
      <c r="P8" s="18">
        <v>13606913</v>
      </c>
      <c r="Q8" s="18">
        <v>91873076</v>
      </c>
      <c r="R8" s="18">
        <f>Q8-P8</f>
        <v>78266163</v>
      </c>
      <c r="S8" s="20" t="s">
        <v>62</v>
      </c>
      <c r="T8" s="24"/>
      <c r="U8" s="24"/>
      <c r="V8" s="23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4"/>
      <c r="AS8" s="24"/>
    </row>
    <row r="9" spans="1:45" s="16" customFormat="1" ht="28.8" x14ac:dyDescent="0.3">
      <c r="A9" s="15">
        <v>4</v>
      </c>
      <c r="B9" s="20" t="s">
        <v>18</v>
      </c>
      <c r="C9" s="18">
        <f t="shared" si="0"/>
        <v>10477500</v>
      </c>
      <c r="D9" s="19">
        <v>43789</v>
      </c>
      <c r="E9" s="19">
        <v>44377</v>
      </c>
      <c r="F9" s="20" t="s">
        <v>22</v>
      </c>
      <c r="G9" s="15">
        <v>2018</v>
      </c>
      <c r="H9" s="15">
        <v>2019</v>
      </c>
      <c r="I9" s="18">
        <f>L9+P9</f>
        <v>10477500</v>
      </c>
      <c r="J9" s="18" t="s">
        <v>57</v>
      </c>
      <c r="K9" s="18" t="s">
        <v>57</v>
      </c>
      <c r="L9" s="21">
        <v>10477500</v>
      </c>
      <c r="M9" s="18">
        <v>0</v>
      </c>
      <c r="N9" s="18">
        <v>4415709</v>
      </c>
      <c r="O9" s="21">
        <f t="shared" si="1"/>
        <v>6061791</v>
      </c>
      <c r="P9" s="18">
        <v>0</v>
      </c>
      <c r="Q9" s="18">
        <f>P9</f>
        <v>0</v>
      </c>
      <c r="R9" s="18">
        <f>Q9-P9</f>
        <v>0</v>
      </c>
      <c r="S9" s="22" t="s">
        <v>62</v>
      </c>
      <c r="V9" s="23"/>
    </row>
    <row r="10" spans="1:45" s="16" customFormat="1" ht="28.8" x14ac:dyDescent="0.3">
      <c r="A10" s="15">
        <v>5</v>
      </c>
      <c r="B10" s="20" t="s">
        <v>38</v>
      </c>
      <c r="C10" s="18">
        <f t="shared" si="0"/>
        <v>2413000</v>
      </c>
      <c r="D10" s="19">
        <v>43738</v>
      </c>
      <c r="E10" s="19">
        <v>43819</v>
      </c>
      <c r="F10" s="20" t="s">
        <v>39</v>
      </c>
      <c r="G10" s="15">
        <v>2019</v>
      </c>
      <c r="H10" s="15">
        <v>2019</v>
      </c>
      <c r="I10" s="18">
        <f>L10+P10</f>
        <v>2413000</v>
      </c>
      <c r="J10" s="18" t="s">
        <v>57</v>
      </c>
      <c r="K10" s="18" t="s">
        <v>57</v>
      </c>
      <c r="L10" s="21">
        <v>2413000</v>
      </c>
      <c r="M10" s="18">
        <v>0</v>
      </c>
      <c r="N10" s="18">
        <v>2413000</v>
      </c>
      <c r="O10" s="21">
        <f t="shared" si="1"/>
        <v>0</v>
      </c>
      <c r="P10" s="18">
        <v>0</v>
      </c>
      <c r="Q10" s="18">
        <v>0</v>
      </c>
      <c r="R10" s="18">
        <f>Q10-P10</f>
        <v>0</v>
      </c>
      <c r="S10" s="22" t="s">
        <v>63</v>
      </c>
      <c r="V10" s="23"/>
    </row>
    <row r="11" spans="1:45" s="16" customFormat="1" ht="28.8" x14ac:dyDescent="0.3">
      <c r="A11" s="15">
        <v>6</v>
      </c>
      <c r="B11" s="20" t="s">
        <v>25</v>
      </c>
      <c r="C11" s="18">
        <f t="shared" si="0"/>
        <v>450790714</v>
      </c>
      <c r="D11" s="19">
        <v>43250</v>
      </c>
      <c r="E11" s="19">
        <v>44196</v>
      </c>
      <c r="F11" s="20" t="s">
        <v>26</v>
      </c>
      <c r="G11" s="15">
        <v>2016</v>
      </c>
      <c r="H11" s="15">
        <v>2017</v>
      </c>
      <c r="I11" s="18">
        <f>L11+P11</f>
        <v>307239452</v>
      </c>
      <c r="J11" s="18" t="s">
        <v>57</v>
      </c>
      <c r="K11" s="18" t="s">
        <v>57</v>
      </c>
      <c r="L11" s="21">
        <v>307239452</v>
      </c>
      <c r="M11" s="18">
        <v>304167057</v>
      </c>
      <c r="N11" s="18">
        <v>0</v>
      </c>
      <c r="O11" s="21">
        <f t="shared" si="1"/>
        <v>3072395</v>
      </c>
      <c r="P11" s="18">
        <v>0</v>
      </c>
      <c r="Q11" s="18">
        <v>143551262</v>
      </c>
      <c r="R11" s="18">
        <f>Q11-P11</f>
        <v>143551262</v>
      </c>
      <c r="S11" s="22" t="s">
        <v>62</v>
      </c>
      <c r="V11" s="23"/>
    </row>
    <row r="12" spans="1:45" s="16" customFormat="1" ht="28.8" x14ac:dyDescent="0.3">
      <c r="A12" s="15">
        <v>7</v>
      </c>
      <c r="B12" s="14" t="s">
        <v>27</v>
      </c>
      <c r="C12" s="18">
        <f t="shared" si="0"/>
        <v>17998872</v>
      </c>
      <c r="D12" s="19">
        <v>43862</v>
      </c>
      <c r="E12" s="19">
        <v>44196</v>
      </c>
      <c r="F12" s="20" t="s">
        <v>28</v>
      </c>
      <c r="G12" s="15">
        <v>2019</v>
      </c>
      <c r="H12" s="15">
        <v>2019</v>
      </c>
      <c r="I12" s="18">
        <v>15000000</v>
      </c>
      <c r="J12" s="18" t="s">
        <v>57</v>
      </c>
      <c r="K12" s="18" t="s">
        <v>57</v>
      </c>
      <c r="L12" s="21">
        <v>15000000</v>
      </c>
      <c r="M12" s="18">
        <v>0</v>
      </c>
      <c r="N12" s="18">
        <v>15000000</v>
      </c>
      <c r="O12" s="21">
        <f t="shared" si="1"/>
        <v>0</v>
      </c>
      <c r="P12" s="18">
        <v>2998872</v>
      </c>
      <c r="Q12" s="18">
        <f>P12</f>
        <v>2998872</v>
      </c>
      <c r="R12" s="18">
        <f>Q12-P12</f>
        <v>0</v>
      </c>
      <c r="S12" s="22" t="s">
        <v>64</v>
      </c>
      <c r="V12" s="23"/>
    </row>
    <row r="13" spans="1:45" s="16" customFormat="1" ht="28.8" x14ac:dyDescent="0.3">
      <c r="A13" s="15">
        <v>8</v>
      </c>
      <c r="B13" s="20" t="s">
        <v>19</v>
      </c>
      <c r="C13" s="18">
        <f t="shared" si="0"/>
        <v>19015456</v>
      </c>
      <c r="D13" s="19">
        <v>43602</v>
      </c>
      <c r="E13" s="19">
        <v>44152</v>
      </c>
      <c r="F13" s="20" t="s">
        <v>23</v>
      </c>
      <c r="G13" s="15">
        <v>2018</v>
      </c>
      <c r="H13" s="15">
        <v>2019</v>
      </c>
      <c r="I13" s="18">
        <v>15000000</v>
      </c>
      <c r="J13" s="18" t="s">
        <v>57</v>
      </c>
      <c r="K13" s="18" t="s">
        <v>57</v>
      </c>
      <c r="L13" s="21">
        <v>14997924</v>
      </c>
      <c r="M13" s="18">
        <v>0</v>
      </c>
      <c r="N13" s="18">
        <v>0</v>
      </c>
      <c r="O13" s="21">
        <f t="shared" si="1"/>
        <v>14997924</v>
      </c>
      <c r="P13" s="18">
        <v>2644618</v>
      </c>
      <c r="Q13" s="18">
        <v>4017532</v>
      </c>
      <c r="R13" s="18">
        <f>Q13-P13</f>
        <v>1372914</v>
      </c>
      <c r="S13" s="20" t="s">
        <v>63</v>
      </c>
      <c r="T13" s="24"/>
      <c r="U13" s="24"/>
      <c r="V13" s="23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</row>
    <row r="14" spans="1:45" s="16" customFormat="1" ht="43.2" x14ac:dyDescent="0.3">
      <c r="A14" s="15">
        <v>9</v>
      </c>
      <c r="B14" s="14" t="s">
        <v>51</v>
      </c>
      <c r="C14" s="18">
        <f t="shared" si="0"/>
        <v>1905000</v>
      </c>
      <c r="D14" s="19">
        <v>43344</v>
      </c>
      <c r="E14" s="19">
        <v>43830</v>
      </c>
      <c r="F14" s="20" t="s">
        <v>52</v>
      </c>
      <c r="G14" s="15">
        <v>2018</v>
      </c>
      <c r="H14" s="15">
        <v>2018</v>
      </c>
      <c r="I14" s="18">
        <v>4000000</v>
      </c>
      <c r="J14" s="18" t="s">
        <v>57</v>
      </c>
      <c r="K14" s="18" t="s">
        <v>57</v>
      </c>
      <c r="L14" s="21">
        <v>1800000</v>
      </c>
      <c r="M14" s="18">
        <v>1800000</v>
      </c>
      <c r="N14" s="18">
        <v>0</v>
      </c>
      <c r="O14" s="21">
        <f t="shared" si="1"/>
        <v>0</v>
      </c>
      <c r="P14" s="18">
        <v>57000</v>
      </c>
      <c r="Q14" s="18">
        <v>105000</v>
      </c>
      <c r="R14" s="18">
        <f>Q14-P14</f>
        <v>48000</v>
      </c>
      <c r="S14" s="22" t="s">
        <v>63</v>
      </c>
      <c r="V14" s="23"/>
    </row>
    <row r="15" spans="1:45" s="24" customFormat="1" ht="43.2" x14ac:dyDescent="0.3">
      <c r="A15" s="15">
        <v>10</v>
      </c>
      <c r="B15" s="14" t="s">
        <v>32</v>
      </c>
      <c r="C15" s="18">
        <f t="shared" si="0"/>
        <v>1300000</v>
      </c>
      <c r="D15" s="25" t="s">
        <v>49</v>
      </c>
      <c r="E15" s="19">
        <v>44107</v>
      </c>
      <c r="F15" s="20" t="s">
        <v>33</v>
      </c>
      <c r="G15" s="15">
        <v>2019</v>
      </c>
      <c r="H15" s="15">
        <v>2019</v>
      </c>
      <c r="I15" s="18">
        <v>3448000</v>
      </c>
      <c r="J15" s="18" t="s">
        <v>57</v>
      </c>
      <c r="K15" s="18" t="s">
        <v>57</v>
      </c>
      <c r="L15" s="21">
        <v>1300000</v>
      </c>
      <c r="M15" s="18">
        <v>0</v>
      </c>
      <c r="N15" s="18">
        <v>1300000</v>
      </c>
      <c r="O15" s="21">
        <f t="shared" si="1"/>
        <v>0</v>
      </c>
      <c r="P15" s="18">
        <v>0</v>
      </c>
      <c r="Q15" s="18">
        <f>P15</f>
        <v>0</v>
      </c>
      <c r="R15" s="18">
        <f>Q15-P15</f>
        <v>0</v>
      </c>
      <c r="S15" s="20" t="s">
        <v>64</v>
      </c>
      <c r="V15" s="23"/>
    </row>
    <row r="16" spans="1:45" s="16" customFormat="1" ht="43.2" x14ac:dyDescent="0.3">
      <c r="A16" s="15">
        <v>11</v>
      </c>
      <c r="B16" s="20" t="s">
        <v>43</v>
      </c>
      <c r="C16" s="18">
        <f t="shared" si="0"/>
        <v>110215144</v>
      </c>
      <c r="D16" s="19">
        <v>43432</v>
      </c>
      <c r="E16" s="19">
        <v>44165</v>
      </c>
      <c r="F16" s="20" t="s">
        <v>44</v>
      </c>
      <c r="G16" s="15">
        <v>2017</v>
      </c>
      <c r="H16" s="15">
        <v>2019</v>
      </c>
      <c r="I16" s="18">
        <v>98630000</v>
      </c>
      <c r="J16" s="18" t="s">
        <v>57</v>
      </c>
      <c r="K16" s="18" t="s">
        <v>57</v>
      </c>
      <c r="L16" s="21">
        <v>99193629</v>
      </c>
      <c r="M16" s="18">
        <v>0</v>
      </c>
      <c r="N16" s="18">
        <v>0</v>
      </c>
      <c r="O16" s="21">
        <f t="shared" si="1"/>
        <v>99193629</v>
      </c>
      <c r="P16" s="18">
        <v>11021515</v>
      </c>
      <c r="Q16" s="18">
        <f>P16</f>
        <v>11021515</v>
      </c>
      <c r="R16" s="18">
        <f>Q16-P16</f>
        <v>0</v>
      </c>
      <c r="S16" s="22" t="s">
        <v>62</v>
      </c>
      <c r="V16" s="23"/>
    </row>
    <row r="17" spans="1:45" s="16" customFormat="1" ht="28.8" x14ac:dyDescent="0.3">
      <c r="A17" s="15">
        <v>12</v>
      </c>
      <c r="B17" s="26" t="s">
        <v>45</v>
      </c>
      <c r="C17" s="18">
        <f t="shared" si="0"/>
        <v>55555553</v>
      </c>
      <c r="D17" s="19">
        <v>42928</v>
      </c>
      <c r="E17" s="19">
        <v>44165</v>
      </c>
      <c r="F17" s="20" t="s">
        <v>46</v>
      </c>
      <c r="G17" s="15">
        <v>2017</v>
      </c>
      <c r="H17" s="15">
        <v>2018</v>
      </c>
      <c r="I17" s="18">
        <v>50000000</v>
      </c>
      <c r="J17" s="18" t="s">
        <v>57</v>
      </c>
      <c r="K17" s="18" t="s">
        <v>57</v>
      </c>
      <c r="L17" s="21">
        <v>49999995</v>
      </c>
      <c r="M17" s="18">
        <v>0</v>
      </c>
      <c r="N17" s="18">
        <v>0</v>
      </c>
      <c r="O17" s="21">
        <f t="shared" si="1"/>
        <v>49999995</v>
      </c>
      <c r="P17" s="18">
        <v>5555558</v>
      </c>
      <c r="Q17" s="18">
        <f>P17</f>
        <v>5555558</v>
      </c>
      <c r="R17" s="18">
        <f>Q17-P17</f>
        <v>0</v>
      </c>
      <c r="S17" s="22" t="s">
        <v>62</v>
      </c>
      <c r="V17" s="23"/>
    </row>
    <row r="18" spans="1:45" s="16" customFormat="1" ht="43.2" x14ac:dyDescent="0.3">
      <c r="A18" s="15">
        <v>13</v>
      </c>
      <c r="B18" s="20" t="s">
        <v>54</v>
      </c>
      <c r="C18" s="18">
        <f t="shared" si="0"/>
        <v>8629111</v>
      </c>
      <c r="D18" s="19">
        <v>43313</v>
      </c>
      <c r="E18" s="19">
        <v>43749</v>
      </c>
      <c r="F18" s="20" t="s">
        <v>55</v>
      </c>
      <c r="G18" s="15">
        <v>2018</v>
      </c>
      <c r="H18" s="15">
        <v>2019</v>
      </c>
      <c r="I18" s="18">
        <v>7250000</v>
      </c>
      <c r="J18" s="18" t="s">
        <v>57</v>
      </c>
      <c r="K18" s="18" t="s">
        <v>57</v>
      </c>
      <c r="L18" s="21">
        <v>7283211</v>
      </c>
      <c r="M18" s="18">
        <v>0</v>
      </c>
      <c r="N18" s="18">
        <v>0</v>
      </c>
      <c r="O18" s="21">
        <f t="shared" si="1"/>
        <v>7283211</v>
      </c>
      <c r="P18" s="18">
        <v>1318761</v>
      </c>
      <c r="Q18" s="18">
        <v>1345900</v>
      </c>
      <c r="R18" s="18">
        <f>Q18-P18</f>
        <v>27139</v>
      </c>
      <c r="S18" s="22" t="s">
        <v>63</v>
      </c>
      <c r="V18" s="23"/>
    </row>
    <row r="19" spans="1:45" s="24" customFormat="1" ht="28.8" x14ac:dyDescent="0.3">
      <c r="A19" s="15">
        <v>14</v>
      </c>
      <c r="B19" s="14" t="s">
        <v>20</v>
      </c>
      <c r="C19" s="18">
        <f t="shared" si="0"/>
        <v>11533862</v>
      </c>
      <c r="D19" s="25" t="s">
        <v>49</v>
      </c>
      <c r="E19" s="19" t="s">
        <v>50</v>
      </c>
      <c r="F19" s="20" t="s">
        <v>24</v>
      </c>
      <c r="G19" s="15">
        <v>2019</v>
      </c>
      <c r="H19" s="15">
        <v>2019</v>
      </c>
      <c r="I19" s="18">
        <v>9804760</v>
      </c>
      <c r="J19" s="18" t="s">
        <v>57</v>
      </c>
      <c r="K19" s="18" t="s">
        <v>57</v>
      </c>
      <c r="L19" s="21">
        <v>9803781</v>
      </c>
      <c r="M19" s="18">
        <v>0</v>
      </c>
      <c r="N19" s="18">
        <v>0</v>
      </c>
      <c r="O19" s="21">
        <f t="shared" si="1"/>
        <v>9803781</v>
      </c>
      <c r="P19" s="18">
        <v>1730081</v>
      </c>
      <c r="Q19" s="18">
        <f>P19</f>
        <v>1730081</v>
      </c>
      <c r="R19" s="18">
        <f>Q19-P19</f>
        <v>0</v>
      </c>
      <c r="S19" s="22" t="s">
        <v>64</v>
      </c>
      <c r="T19" s="16"/>
      <c r="U19" s="16"/>
      <c r="V19" s="23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</row>
    <row r="20" spans="1:45" s="24" customFormat="1" ht="28.8" x14ac:dyDescent="0.3">
      <c r="A20" s="15">
        <v>15</v>
      </c>
      <c r="B20" s="14" t="s">
        <v>31</v>
      </c>
      <c r="C20" s="18">
        <f t="shared" si="0"/>
        <v>5444109</v>
      </c>
      <c r="D20" s="19" t="s">
        <v>48</v>
      </c>
      <c r="E20" s="19" t="s">
        <v>48</v>
      </c>
      <c r="F20" s="20" t="s">
        <v>47</v>
      </c>
      <c r="G20" s="15">
        <v>2019</v>
      </c>
      <c r="H20" s="15"/>
      <c r="I20" s="18">
        <v>48996981</v>
      </c>
      <c r="J20" s="18" t="s">
        <v>57</v>
      </c>
      <c r="K20" s="18">
        <v>48996981</v>
      </c>
      <c r="L20" s="21">
        <v>0</v>
      </c>
      <c r="M20" s="18">
        <v>0</v>
      </c>
      <c r="N20" s="18">
        <v>0</v>
      </c>
      <c r="O20" s="21">
        <f t="shared" si="1"/>
        <v>0</v>
      </c>
      <c r="P20" s="18">
        <v>5444109</v>
      </c>
      <c r="Q20" s="18">
        <f>P20</f>
        <v>5444109</v>
      </c>
      <c r="R20" s="18">
        <f>Q20-P20</f>
        <v>0</v>
      </c>
      <c r="S20" s="22" t="s">
        <v>64</v>
      </c>
      <c r="T20" s="16"/>
      <c r="U20" s="16"/>
      <c r="V20" s="23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</row>
    <row r="21" spans="1:45" s="24" customFormat="1" ht="43.2" x14ac:dyDescent="0.3">
      <c r="A21" s="15">
        <v>16</v>
      </c>
      <c r="B21" s="14" t="s">
        <v>53</v>
      </c>
      <c r="C21" s="18">
        <f t="shared" si="0"/>
        <v>7228788</v>
      </c>
      <c r="D21" s="19">
        <v>43453</v>
      </c>
      <c r="E21" s="19">
        <v>43830</v>
      </c>
      <c r="F21" s="20" t="s">
        <v>30</v>
      </c>
      <c r="G21" s="15">
        <v>2018</v>
      </c>
      <c r="H21" s="15">
        <v>2018</v>
      </c>
      <c r="I21" s="18">
        <v>42278316</v>
      </c>
      <c r="J21" s="18" t="s">
        <v>57</v>
      </c>
      <c r="K21" s="18" t="s">
        <v>57</v>
      </c>
      <c r="L21" s="21">
        <v>2520000</v>
      </c>
      <c r="M21" s="18">
        <v>2520000</v>
      </c>
      <c r="N21" s="18">
        <v>0</v>
      </c>
      <c r="O21" s="21">
        <f t="shared" si="1"/>
        <v>0</v>
      </c>
      <c r="P21" s="18">
        <v>4700000</v>
      </c>
      <c r="Q21" s="18">
        <v>4708788</v>
      </c>
      <c r="R21" s="18">
        <f>Q21-P21</f>
        <v>8788</v>
      </c>
      <c r="S21" s="22" t="s">
        <v>63</v>
      </c>
      <c r="T21" s="16"/>
      <c r="U21" s="16"/>
      <c r="V21" s="23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</row>
    <row r="22" spans="1:45" s="16" customFormat="1" ht="43.2" x14ac:dyDescent="0.3">
      <c r="A22" s="15">
        <v>17</v>
      </c>
      <c r="B22" s="14" t="s">
        <v>29</v>
      </c>
      <c r="C22" s="18">
        <f t="shared" si="0"/>
        <v>4668000</v>
      </c>
      <c r="D22" s="25" t="s">
        <v>49</v>
      </c>
      <c r="E22" s="19">
        <v>44196</v>
      </c>
      <c r="F22" s="20" t="s">
        <v>30</v>
      </c>
      <c r="G22" s="15">
        <v>2019</v>
      </c>
      <c r="H22" s="15">
        <v>2019</v>
      </c>
      <c r="I22" s="18">
        <v>26559250</v>
      </c>
      <c r="J22" s="18" t="s">
        <v>57</v>
      </c>
      <c r="K22" s="18" t="s">
        <v>57</v>
      </c>
      <c r="L22" s="21">
        <v>1668000</v>
      </c>
      <c r="M22" s="18">
        <v>0</v>
      </c>
      <c r="N22" s="18">
        <v>1668000</v>
      </c>
      <c r="O22" s="21">
        <f t="shared" si="1"/>
        <v>0</v>
      </c>
      <c r="P22" s="18">
        <v>3000000</v>
      </c>
      <c r="Q22" s="18">
        <f>P22</f>
        <v>3000000</v>
      </c>
      <c r="R22" s="18">
        <f>Q22-P22</f>
        <v>0</v>
      </c>
      <c r="S22" s="20" t="s">
        <v>64</v>
      </c>
      <c r="T22" s="24"/>
      <c r="U22" s="24"/>
      <c r="V22" s="23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</row>
    <row r="23" spans="1:45" s="16" customFormat="1" ht="28.8" x14ac:dyDescent="0.3">
      <c r="A23" s="15">
        <v>18</v>
      </c>
      <c r="B23" s="14" t="s">
        <v>40</v>
      </c>
      <c r="C23" s="18">
        <f t="shared" si="0"/>
        <v>10000000</v>
      </c>
      <c r="D23" s="25" t="s">
        <v>49</v>
      </c>
      <c r="E23" s="19">
        <v>43951</v>
      </c>
      <c r="F23" s="20" t="s">
        <v>41</v>
      </c>
      <c r="G23" s="15">
        <v>2019</v>
      </c>
      <c r="H23" s="15">
        <v>2019</v>
      </c>
      <c r="I23" s="18">
        <f>L23+P23</f>
        <v>10000000</v>
      </c>
      <c r="J23" s="18" t="s">
        <v>57</v>
      </c>
      <c r="K23" s="18" t="s">
        <v>57</v>
      </c>
      <c r="L23" s="21">
        <v>10000000</v>
      </c>
      <c r="M23" s="18">
        <v>0</v>
      </c>
      <c r="N23" s="18">
        <v>10000000</v>
      </c>
      <c r="O23" s="21">
        <f t="shared" si="1"/>
        <v>0</v>
      </c>
      <c r="P23" s="18">
        <v>0</v>
      </c>
      <c r="Q23" s="18">
        <f>P23</f>
        <v>0</v>
      </c>
      <c r="R23" s="18">
        <f>Q23-P23</f>
        <v>0</v>
      </c>
      <c r="S23" s="22" t="s">
        <v>64</v>
      </c>
      <c r="V23" s="23"/>
    </row>
    <row r="24" spans="1:45" s="16" customFormat="1" x14ac:dyDescent="0.3">
      <c r="A24" s="27" t="s">
        <v>17</v>
      </c>
      <c r="B24" s="28"/>
      <c r="C24" s="29"/>
      <c r="D24" s="30"/>
      <c r="E24" s="30"/>
      <c r="F24" s="28"/>
      <c r="G24" s="31"/>
      <c r="H24" s="31"/>
      <c r="I24" s="32">
        <f>SUM(I6:I23)</f>
        <v>949413368</v>
      </c>
      <c r="J24" s="32">
        <f>SUM(J6:J23)</f>
        <v>0</v>
      </c>
      <c r="K24" s="32">
        <f>SUM(K6:K23)</f>
        <v>48996981</v>
      </c>
      <c r="L24" s="32">
        <f>SUM(L6:L23)</f>
        <v>813170976</v>
      </c>
      <c r="M24" s="32">
        <f>SUM(M6:M23)</f>
        <v>458487057</v>
      </c>
      <c r="N24" s="32">
        <f>SUM(N6:N23)</f>
        <v>152082193</v>
      </c>
      <c r="O24" s="32">
        <f>SUM(O6:O23)</f>
        <v>202601726</v>
      </c>
      <c r="P24" s="32">
        <f>SUM(P6:P23)</f>
        <v>66879891</v>
      </c>
      <c r="Q24" s="32">
        <f>SUM(Q6:Q23)</f>
        <v>337578414</v>
      </c>
      <c r="R24" s="32">
        <f>SUM(R6:R23)</f>
        <v>270698523</v>
      </c>
      <c r="S24" s="22"/>
    </row>
    <row r="25" spans="1:45" x14ac:dyDescent="0.3">
      <c r="D25" s="6"/>
      <c r="E25" s="6"/>
    </row>
    <row r="26" spans="1:45" x14ac:dyDescent="0.3">
      <c r="D26" s="6"/>
      <c r="E26" s="6"/>
      <c r="O26" s="7">
        <f>L24-M24-N24-O24</f>
        <v>0</v>
      </c>
      <c r="R26" s="7">
        <f>Q24-P24-R24</f>
        <v>0</v>
      </c>
    </row>
    <row r="27" spans="1:45" x14ac:dyDescent="0.3">
      <c r="D27" s="6"/>
      <c r="E27" s="6"/>
    </row>
  </sheetData>
  <sortState ref="A7:AR26">
    <sortCondition ref="F7:F26"/>
  </sortState>
  <mergeCells count="7">
    <mergeCell ref="P3:R4"/>
    <mergeCell ref="A3:A5"/>
    <mergeCell ref="F4:H4"/>
    <mergeCell ref="I4:O4"/>
    <mergeCell ref="B3:E4"/>
    <mergeCell ref="F3:O3"/>
    <mergeCell ref="S3:S5"/>
  </mergeCells>
  <phoneticPr fontId="2" type="noConversion"/>
  <pageMargins left="0.7" right="0.7" top="0.75" bottom="0.75" header="0.3" footer="0.3"/>
  <pageSetup paperSize="9" scale="5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Jegyzo</cp:lastModifiedBy>
  <cp:lastPrinted>2020-01-24T12:22:11Z</cp:lastPrinted>
  <dcterms:created xsi:type="dcterms:W3CDTF">2019-12-09T17:09:09Z</dcterms:created>
  <dcterms:modified xsi:type="dcterms:W3CDTF">2020-01-25T00:20:40Z</dcterms:modified>
</cp:coreProperties>
</file>